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intage" sheetId="1" state="visible" r:id="rId1"/>
    <sheet name="Mode d'emploi" sheetId="2" state="visible" r:id="rId2"/>
  </sheets>
  <definedNames>
    <definedName name="_xlnm.Print_Titles" localSheetId="0">'Pointage'!$6:$6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mm yyyy"/>
    <numFmt numFmtId="165" formatCode="dd/mm/yyyy"/>
    <numFmt numFmtId="166" formatCode="dddd"/>
    <numFmt numFmtId="167" formatCode="hh:mm"/>
    <numFmt numFmtId="168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1A1D23"/>
      <sz val="18"/>
    </font>
    <font>
      <name val="Calibri"/>
      <b val="1"/>
      <color rgb="0055606B"/>
      <sz val="10"/>
    </font>
    <font>
      <name val="Calibri"/>
      <i val="1"/>
      <color rgb="0055606B"/>
      <sz val="9"/>
    </font>
    <font>
      <name val="Calibri"/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FFF4EC"/>
      </patternFill>
    </fill>
    <fill>
      <patternFill patternType="solid">
        <fgColor rgb="00C2410C"/>
      </patternFill>
    </fill>
  </fills>
  <borders count="6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/>
      <right/>
      <top style="thin">
        <color rgb="00C9CED6"/>
      </top>
      <bottom/>
      <diagonal/>
    </border>
    <border>
      <left/>
      <right style="thin">
        <color rgb="00C9CED6"/>
      </right>
      <top style="thin">
        <color rgb="00C9CED6"/>
      </top>
      <bottom/>
      <diagonal/>
    </border>
    <border>
      <left/>
      <right/>
      <top style="thin">
        <color rgb="00C9CED6"/>
      </top>
      <bottom style="thin">
        <color rgb="00C9CED6"/>
      </bottom>
      <diagonal/>
    </border>
    <border>
      <left/>
      <right style="thin">
        <color rgb="00C9CED6"/>
      </right>
      <top style="thin">
        <color rgb="00C9CED6"/>
      </top>
      <bottom style="thin">
        <color rgb="00C9CED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0" fillId="2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167" fontId="0" fillId="2" borderId="1" applyAlignment="1" pivotButton="0" quotePrefix="0" xfId="0">
      <alignment horizontal="center" vertical="center" wrapText="1"/>
    </xf>
    <xf numFmtId="1" fontId="0" fillId="2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168" fontId="0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2" fontId="5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168" fontId="5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1F3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9" customWidth="1" min="4" max="4"/>
    <col width="10" customWidth="1" min="5" max="5"/>
    <col width="9" customWidth="1" min="6" max="6"/>
    <col width="26" customWidth="1" min="7" max="7"/>
    <col width="8" customWidth="1" min="8" max="8"/>
    <col width="28" customWidth="1" min="9" max="9"/>
  </cols>
  <sheetData>
    <row r="1">
      <c r="A1" s="1" t="inlineStr">
        <is>
          <t>Feuille de pointage</t>
        </is>
      </c>
    </row>
    <row r="3">
      <c r="A3" s="2" t="inlineStr">
        <is>
          <t>Ouvrier</t>
        </is>
      </c>
      <c r="B3" s="3" t="n"/>
      <c r="C3" s="4" t="n"/>
      <c r="D3" s="5" t="n"/>
      <c r="F3" s="2" t="inlineStr">
        <is>
          <t>Entreprise</t>
        </is>
      </c>
      <c r="G3" s="3" t="n"/>
      <c r="H3" s="4" t="n"/>
      <c r="I3" s="5" t="n"/>
    </row>
    <row r="4">
      <c r="A4" s="2" t="inlineStr">
        <is>
          <t>Mois</t>
        </is>
      </c>
      <c r="B4" s="6">
        <f>DATE(YEAR(TODAY()),MONTH(TODAY()),1)</f>
        <v/>
      </c>
      <c r="C4" s="4" t="n"/>
      <c r="D4" s="5" t="n"/>
      <c r="F4" s="7" t="inlineStr">
        <is>
          <t>Le mois se change dans la case B4 (par exemple 01/12/2026) : les dates suivent.</t>
        </is>
      </c>
    </row>
    <row r="6" ht="30" customHeight="1">
      <c r="A6" s="8" t="inlineStr">
        <is>
          <t>Date</t>
        </is>
      </c>
      <c r="B6" s="8" t="inlineStr">
        <is>
          <t>Jour</t>
        </is>
      </c>
      <c r="C6" s="8" t="inlineStr">
        <is>
          <t>Début</t>
        </is>
      </c>
      <c r="D6" s="8" t="inlineStr">
        <is>
          <t>Fin</t>
        </is>
      </c>
      <c r="E6" s="8" t="inlineStr">
        <is>
          <t>Pause (min)</t>
        </is>
      </c>
      <c r="F6" s="8" t="inlineStr">
        <is>
          <t>Heures</t>
        </is>
      </c>
      <c r="G6" s="8" t="inlineStr">
        <is>
          <t>Chantier</t>
        </is>
      </c>
      <c r="H6" s="8" t="inlineStr">
        <is>
          <t>Km</t>
        </is>
      </c>
      <c r="I6" s="8" t="inlineStr">
        <is>
          <t>Note</t>
        </is>
      </c>
    </row>
    <row r="7">
      <c r="A7" s="9">
        <f>IF(1&lt;=DAY(EOMONTH($B$4,0)),DATE(YEAR($B$4),MONTH($B$4),1),"")</f>
        <v/>
      </c>
      <c r="B7" s="10">
        <f>A7</f>
        <v/>
      </c>
      <c r="C7" s="11" t="n"/>
      <c r="D7" s="11" t="n"/>
      <c r="E7" s="12" t="n"/>
      <c r="F7" s="13">
        <f>IF(OR(C7="",D7=""),"",ROUND((D7-C7)*24-N(E7)/60,2))</f>
        <v/>
      </c>
      <c r="G7" s="3" t="n"/>
      <c r="H7" s="14" t="n"/>
      <c r="I7" s="3" t="n"/>
    </row>
    <row r="8">
      <c r="A8" s="9">
        <f>IF(2&lt;=DAY(EOMONTH($B$4,0)),DATE(YEAR($B$4),MONTH($B$4),2),"")</f>
        <v/>
      </c>
      <c r="B8" s="10">
        <f>A8</f>
        <v/>
      </c>
      <c r="C8" s="11" t="n"/>
      <c r="D8" s="11" t="n"/>
      <c r="E8" s="12" t="n"/>
      <c r="F8" s="13">
        <f>IF(OR(C8="",D8=""),"",ROUND((D8-C8)*24-N(E8)/60,2))</f>
        <v/>
      </c>
      <c r="G8" s="3" t="n"/>
      <c r="H8" s="14" t="n"/>
      <c r="I8" s="3" t="n"/>
    </row>
    <row r="9">
      <c r="A9" s="9">
        <f>IF(3&lt;=DAY(EOMONTH($B$4,0)),DATE(YEAR($B$4),MONTH($B$4),3),"")</f>
        <v/>
      </c>
      <c r="B9" s="10">
        <f>A9</f>
        <v/>
      </c>
      <c r="C9" s="11" t="n"/>
      <c r="D9" s="11" t="n"/>
      <c r="E9" s="12" t="n"/>
      <c r="F9" s="13">
        <f>IF(OR(C9="",D9=""),"",ROUND((D9-C9)*24-N(E9)/60,2))</f>
        <v/>
      </c>
      <c r="G9" s="3" t="n"/>
      <c r="H9" s="14" t="n"/>
      <c r="I9" s="3" t="n"/>
    </row>
    <row r="10">
      <c r="A10" s="9">
        <f>IF(4&lt;=DAY(EOMONTH($B$4,0)),DATE(YEAR($B$4),MONTH($B$4),4),"")</f>
        <v/>
      </c>
      <c r="B10" s="10">
        <f>A10</f>
        <v/>
      </c>
      <c r="C10" s="11" t="n"/>
      <c r="D10" s="11" t="n"/>
      <c r="E10" s="12" t="n"/>
      <c r="F10" s="13">
        <f>IF(OR(C10="",D10=""),"",ROUND((D10-C10)*24-N(E10)/60,2))</f>
        <v/>
      </c>
      <c r="G10" s="3" t="n"/>
      <c r="H10" s="14" t="n"/>
      <c r="I10" s="3" t="n"/>
    </row>
    <row r="11">
      <c r="A11" s="9">
        <f>IF(5&lt;=DAY(EOMONTH($B$4,0)),DATE(YEAR($B$4),MONTH($B$4),5),"")</f>
        <v/>
      </c>
      <c r="B11" s="10">
        <f>A11</f>
        <v/>
      </c>
      <c r="C11" s="11" t="n"/>
      <c r="D11" s="11" t="n"/>
      <c r="E11" s="12" t="n"/>
      <c r="F11" s="13">
        <f>IF(OR(C11="",D11=""),"",ROUND((D11-C11)*24-N(E11)/60,2))</f>
        <v/>
      </c>
      <c r="G11" s="3" t="n"/>
      <c r="H11" s="14" t="n"/>
      <c r="I11" s="3" t="n"/>
    </row>
    <row r="12">
      <c r="A12" s="9">
        <f>IF(6&lt;=DAY(EOMONTH($B$4,0)),DATE(YEAR($B$4),MONTH($B$4),6),"")</f>
        <v/>
      </c>
      <c r="B12" s="10">
        <f>A12</f>
        <v/>
      </c>
      <c r="C12" s="11" t="n"/>
      <c r="D12" s="11" t="n"/>
      <c r="E12" s="12" t="n"/>
      <c r="F12" s="13">
        <f>IF(OR(C12="",D12=""),"",ROUND((D12-C12)*24-N(E12)/60,2))</f>
        <v/>
      </c>
      <c r="G12" s="3" t="n"/>
      <c r="H12" s="14" t="n"/>
      <c r="I12" s="3" t="n"/>
    </row>
    <row r="13">
      <c r="A13" s="9">
        <f>IF(7&lt;=DAY(EOMONTH($B$4,0)),DATE(YEAR($B$4),MONTH($B$4),7),"")</f>
        <v/>
      </c>
      <c r="B13" s="10">
        <f>A13</f>
        <v/>
      </c>
      <c r="C13" s="11" t="n"/>
      <c r="D13" s="11" t="n"/>
      <c r="E13" s="12" t="n"/>
      <c r="F13" s="13">
        <f>IF(OR(C13="",D13=""),"",ROUND((D13-C13)*24-N(E13)/60,2))</f>
        <v/>
      </c>
      <c r="G13" s="3" t="n"/>
      <c r="H13" s="14" t="n"/>
      <c r="I13" s="3" t="n"/>
    </row>
    <row r="14">
      <c r="A14" s="9">
        <f>IF(8&lt;=DAY(EOMONTH($B$4,0)),DATE(YEAR($B$4),MONTH($B$4),8),"")</f>
        <v/>
      </c>
      <c r="B14" s="10">
        <f>A14</f>
        <v/>
      </c>
      <c r="C14" s="11" t="n"/>
      <c r="D14" s="11" t="n"/>
      <c r="E14" s="12" t="n"/>
      <c r="F14" s="13">
        <f>IF(OR(C14="",D14=""),"",ROUND((D14-C14)*24-N(E14)/60,2))</f>
        <v/>
      </c>
      <c r="G14" s="3" t="n"/>
      <c r="H14" s="14" t="n"/>
      <c r="I14" s="3" t="n"/>
    </row>
    <row r="15">
      <c r="A15" s="9">
        <f>IF(9&lt;=DAY(EOMONTH($B$4,0)),DATE(YEAR($B$4),MONTH($B$4),9),"")</f>
        <v/>
      </c>
      <c r="B15" s="10">
        <f>A15</f>
        <v/>
      </c>
      <c r="C15" s="11" t="n"/>
      <c r="D15" s="11" t="n"/>
      <c r="E15" s="12" t="n"/>
      <c r="F15" s="13">
        <f>IF(OR(C15="",D15=""),"",ROUND((D15-C15)*24-N(E15)/60,2))</f>
        <v/>
      </c>
      <c r="G15" s="3" t="n"/>
      <c r="H15" s="14" t="n"/>
      <c r="I15" s="3" t="n"/>
    </row>
    <row r="16">
      <c r="A16" s="9">
        <f>IF(10&lt;=DAY(EOMONTH($B$4,0)),DATE(YEAR($B$4),MONTH($B$4),10),"")</f>
        <v/>
      </c>
      <c r="B16" s="10">
        <f>A16</f>
        <v/>
      </c>
      <c r="C16" s="11" t="n"/>
      <c r="D16" s="11" t="n"/>
      <c r="E16" s="12" t="n"/>
      <c r="F16" s="13">
        <f>IF(OR(C16="",D16=""),"",ROUND((D16-C16)*24-N(E16)/60,2))</f>
        <v/>
      </c>
      <c r="G16" s="3" t="n"/>
      <c r="H16" s="14" t="n"/>
      <c r="I16" s="3" t="n"/>
    </row>
    <row r="17">
      <c r="A17" s="9">
        <f>IF(11&lt;=DAY(EOMONTH($B$4,0)),DATE(YEAR($B$4),MONTH($B$4),11),"")</f>
        <v/>
      </c>
      <c r="B17" s="10">
        <f>A17</f>
        <v/>
      </c>
      <c r="C17" s="11" t="n"/>
      <c r="D17" s="11" t="n"/>
      <c r="E17" s="12" t="n"/>
      <c r="F17" s="13">
        <f>IF(OR(C17="",D17=""),"",ROUND((D17-C17)*24-N(E17)/60,2))</f>
        <v/>
      </c>
      <c r="G17" s="3" t="n"/>
      <c r="H17" s="14" t="n"/>
      <c r="I17" s="3" t="n"/>
    </row>
    <row r="18">
      <c r="A18" s="9">
        <f>IF(12&lt;=DAY(EOMONTH($B$4,0)),DATE(YEAR($B$4),MONTH($B$4),12),"")</f>
        <v/>
      </c>
      <c r="B18" s="10">
        <f>A18</f>
        <v/>
      </c>
      <c r="C18" s="11" t="n"/>
      <c r="D18" s="11" t="n"/>
      <c r="E18" s="12" t="n"/>
      <c r="F18" s="13">
        <f>IF(OR(C18="",D18=""),"",ROUND((D18-C18)*24-N(E18)/60,2))</f>
        <v/>
      </c>
      <c r="G18" s="3" t="n"/>
      <c r="H18" s="14" t="n"/>
      <c r="I18" s="3" t="n"/>
    </row>
    <row r="19">
      <c r="A19" s="9">
        <f>IF(13&lt;=DAY(EOMONTH($B$4,0)),DATE(YEAR($B$4),MONTH($B$4),13),"")</f>
        <v/>
      </c>
      <c r="B19" s="10">
        <f>A19</f>
        <v/>
      </c>
      <c r="C19" s="11" t="n"/>
      <c r="D19" s="11" t="n"/>
      <c r="E19" s="12" t="n"/>
      <c r="F19" s="13">
        <f>IF(OR(C19="",D19=""),"",ROUND((D19-C19)*24-N(E19)/60,2))</f>
        <v/>
      </c>
      <c r="G19" s="3" t="n"/>
      <c r="H19" s="14" t="n"/>
      <c r="I19" s="3" t="n"/>
    </row>
    <row r="20">
      <c r="A20" s="9">
        <f>IF(14&lt;=DAY(EOMONTH($B$4,0)),DATE(YEAR($B$4),MONTH($B$4),14),"")</f>
        <v/>
      </c>
      <c r="B20" s="10">
        <f>A20</f>
        <v/>
      </c>
      <c r="C20" s="11" t="n"/>
      <c r="D20" s="11" t="n"/>
      <c r="E20" s="12" t="n"/>
      <c r="F20" s="13">
        <f>IF(OR(C20="",D20=""),"",ROUND((D20-C20)*24-N(E20)/60,2))</f>
        <v/>
      </c>
      <c r="G20" s="3" t="n"/>
      <c r="H20" s="14" t="n"/>
      <c r="I20" s="3" t="n"/>
    </row>
    <row r="21">
      <c r="A21" s="9">
        <f>IF(15&lt;=DAY(EOMONTH($B$4,0)),DATE(YEAR($B$4),MONTH($B$4),15),"")</f>
        <v/>
      </c>
      <c r="B21" s="10">
        <f>A21</f>
        <v/>
      </c>
      <c r="C21" s="11" t="n"/>
      <c r="D21" s="11" t="n"/>
      <c r="E21" s="12" t="n"/>
      <c r="F21" s="13">
        <f>IF(OR(C21="",D21=""),"",ROUND((D21-C21)*24-N(E21)/60,2))</f>
        <v/>
      </c>
      <c r="G21" s="3" t="n"/>
      <c r="H21" s="14" t="n"/>
      <c r="I21" s="3" t="n"/>
    </row>
    <row r="22">
      <c r="A22" s="9">
        <f>IF(16&lt;=DAY(EOMONTH($B$4,0)),DATE(YEAR($B$4),MONTH($B$4),16),"")</f>
        <v/>
      </c>
      <c r="B22" s="10">
        <f>A22</f>
        <v/>
      </c>
      <c r="C22" s="11" t="n"/>
      <c r="D22" s="11" t="n"/>
      <c r="E22" s="12" t="n"/>
      <c r="F22" s="13">
        <f>IF(OR(C22="",D22=""),"",ROUND((D22-C22)*24-N(E22)/60,2))</f>
        <v/>
      </c>
      <c r="G22" s="3" t="n"/>
      <c r="H22" s="14" t="n"/>
      <c r="I22" s="3" t="n"/>
    </row>
    <row r="23">
      <c r="A23" s="9">
        <f>IF(17&lt;=DAY(EOMONTH($B$4,0)),DATE(YEAR($B$4),MONTH($B$4),17),"")</f>
        <v/>
      </c>
      <c r="B23" s="10">
        <f>A23</f>
        <v/>
      </c>
      <c r="C23" s="11" t="n"/>
      <c r="D23" s="11" t="n"/>
      <c r="E23" s="12" t="n"/>
      <c r="F23" s="13">
        <f>IF(OR(C23="",D23=""),"",ROUND((D23-C23)*24-N(E23)/60,2))</f>
        <v/>
      </c>
      <c r="G23" s="3" t="n"/>
      <c r="H23" s="14" t="n"/>
      <c r="I23" s="3" t="n"/>
    </row>
    <row r="24">
      <c r="A24" s="9">
        <f>IF(18&lt;=DAY(EOMONTH($B$4,0)),DATE(YEAR($B$4),MONTH($B$4),18),"")</f>
        <v/>
      </c>
      <c r="B24" s="10">
        <f>A24</f>
        <v/>
      </c>
      <c r="C24" s="11" t="n"/>
      <c r="D24" s="11" t="n"/>
      <c r="E24" s="12" t="n"/>
      <c r="F24" s="13">
        <f>IF(OR(C24="",D24=""),"",ROUND((D24-C24)*24-N(E24)/60,2))</f>
        <v/>
      </c>
      <c r="G24" s="3" t="n"/>
      <c r="H24" s="14" t="n"/>
      <c r="I24" s="3" t="n"/>
    </row>
    <row r="25">
      <c r="A25" s="9">
        <f>IF(19&lt;=DAY(EOMONTH($B$4,0)),DATE(YEAR($B$4),MONTH($B$4),19),"")</f>
        <v/>
      </c>
      <c r="B25" s="10">
        <f>A25</f>
        <v/>
      </c>
      <c r="C25" s="11" t="n"/>
      <c r="D25" s="11" t="n"/>
      <c r="E25" s="12" t="n"/>
      <c r="F25" s="13">
        <f>IF(OR(C25="",D25=""),"",ROUND((D25-C25)*24-N(E25)/60,2))</f>
        <v/>
      </c>
      <c r="G25" s="3" t="n"/>
      <c r="H25" s="14" t="n"/>
      <c r="I25" s="3" t="n"/>
    </row>
    <row r="26">
      <c r="A26" s="9">
        <f>IF(20&lt;=DAY(EOMONTH($B$4,0)),DATE(YEAR($B$4),MONTH($B$4),20),"")</f>
        <v/>
      </c>
      <c r="B26" s="10">
        <f>A26</f>
        <v/>
      </c>
      <c r="C26" s="11" t="n"/>
      <c r="D26" s="11" t="n"/>
      <c r="E26" s="12" t="n"/>
      <c r="F26" s="13">
        <f>IF(OR(C26="",D26=""),"",ROUND((D26-C26)*24-N(E26)/60,2))</f>
        <v/>
      </c>
      <c r="G26" s="3" t="n"/>
      <c r="H26" s="14" t="n"/>
      <c r="I26" s="3" t="n"/>
    </row>
    <row r="27">
      <c r="A27" s="9">
        <f>IF(21&lt;=DAY(EOMONTH($B$4,0)),DATE(YEAR($B$4),MONTH($B$4),21),"")</f>
        <v/>
      </c>
      <c r="B27" s="10">
        <f>A27</f>
        <v/>
      </c>
      <c r="C27" s="11" t="n"/>
      <c r="D27" s="11" t="n"/>
      <c r="E27" s="12" t="n"/>
      <c r="F27" s="13">
        <f>IF(OR(C27="",D27=""),"",ROUND((D27-C27)*24-N(E27)/60,2))</f>
        <v/>
      </c>
      <c r="G27" s="3" t="n"/>
      <c r="H27" s="14" t="n"/>
      <c r="I27" s="3" t="n"/>
    </row>
    <row r="28">
      <c r="A28" s="9">
        <f>IF(22&lt;=DAY(EOMONTH($B$4,0)),DATE(YEAR($B$4),MONTH($B$4),22),"")</f>
        <v/>
      </c>
      <c r="B28" s="10">
        <f>A28</f>
        <v/>
      </c>
      <c r="C28" s="11" t="n"/>
      <c r="D28" s="11" t="n"/>
      <c r="E28" s="12" t="n"/>
      <c r="F28" s="13">
        <f>IF(OR(C28="",D28=""),"",ROUND((D28-C28)*24-N(E28)/60,2))</f>
        <v/>
      </c>
      <c r="G28" s="3" t="n"/>
      <c r="H28" s="14" t="n"/>
      <c r="I28" s="3" t="n"/>
    </row>
    <row r="29">
      <c r="A29" s="9">
        <f>IF(23&lt;=DAY(EOMONTH($B$4,0)),DATE(YEAR($B$4),MONTH($B$4),23),"")</f>
        <v/>
      </c>
      <c r="B29" s="10">
        <f>A29</f>
        <v/>
      </c>
      <c r="C29" s="11" t="n"/>
      <c r="D29" s="11" t="n"/>
      <c r="E29" s="12" t="n"/>
      <c r="F29" s="13">
        <f>IF(OR(C29="",D29=""),"",ROUND((D29-C29)*24-N(E29)/60,2))</f>
        <v/>
      </c>
      <c r="G29" s="3" t="n"/>
      <c r="H29" s="14" t="n"/>
      <c r="I29" s="3" t="n"/>
    </row>
    <row r="30">
      <c r="A30" s="9">
        <f>IF(24&lt;=DAY(EOMONTH($B$4,0)),DATE(YEAR($B$4),MONTH($B$4),24),"")</f>
        <v/>
      </c>
      <c r="B30" s="10">
        <f>A30</f>
        <v/>
      </c>
      <c r="C30" s="11" t="n"/>
      <c r="D30" s="11" t="n"/>
      <c r="E30" s="12" t="n"/>
      <c r="F30" s="13">
        <f>IF(OR(C30="",D30=""),"",ROUND((D30-C30)*24-N(E30)/60,2))</f>
        <v/>
      </c>
      <c r="G30" s="3" t="n"/>
      <c r="H30" s="14" t="n"/>
      <c r="I30" s="3" t="n"/>
    </row>
    <row r="31">
      <c r="A31" s="9">
        <f>IF(25&lt;=DAY(EOMONTH($B$4,0)),DATE(YEAR($B$4),MONTH($B$4),25),"")</f>
        <v/>
      </c>
      <c r="B31" s="10">
        <f>A31</f>
        <v/>
      </c>
      <c r="C31" s="11" t="n"/>
      <c r="D31" s="11" t="n"/>
      <c r="E31" s="12" t="n"/>
      <c r="F31" s="13">
        <f>IF(OR(C31="",D31=""),"",ROUND((D31-C31)*24-N(E31)/60,2))</f>
        <v/>
      </c>
      <c r="G31" s="3" t="n"/>
      <c r="H31" s="14" t="n"/>
      <c r="I31" s="3" t="n"/>
    </row>
    <row r="32">
      <c r="A32" s="9">
        <f>IF(26&lt;=DAY(EOMONTH($B$4,0)),DATE(YEAR($B$4),MONTH($B$4),26),"")</f>
        <v/>
      </c>
      <c r="B32" s="10">
        <f>A32</f>
        <v/>
      </c>
      <c r="C32" s="11" t="n"/>
      <c r="D32" s="11" t="n"/>
      <c r="E32" s="12" t="n"/>
      <c r="F32" s="13">
        <f>IF(OR(C32="",D32=""),"",ROUND((D32-C32)*24-N(E32)/60,2))</f>
        <v/>
      </c>
      <c r="G32" s="3" t="n"/>
      <c r="H32" s="14" t="n"/>
      <c r="I32" s="3" t="n"/>
    </row>
    <row r="33">
      <c r="A33" s="9">
        <f>IF(27&lt;=DAY(EOMONTH($B$4,0)),DATE(YEAR($B$4),MONTH($B$4),27),"")</f>
        <v/>
      </c>
      <c r="B33" s="10">
        <f>A33</f>
        <v/>
      </c>
      <c r="C33" s="11" t="n"/>
      <c r="D33" s="11" t="n"/>
      <c r="E33" s="12" t="n"/>
      <c r="F33" s="13">
        <f>IF(OR(C33="",D33=""),"",ROUND((D33-C33)*24-N(E33)/60,2))</f>
        <v/>
      </c>
      <c r="G33" s="3" t="n"/>
      <c r="H33" s="14" t="n"/>
      <c r="I33" s="3" t="n"/>
    </row>
    <row r="34">
      <c r="A34" s="9">
        <f>IF(28&lt;=DAY(EOMONTH($B$4,0)),DATE(YEAR($B$4),MONTH($B$4),28),"")</f>
        <v/>
      </c>
      <c r="B34" s="10">
        <f>A34</f>
        <v/>
      </c>
      <c r="C34" s="11" t="n"/>
      <c r="D34" s="11" t="n"/>
      <c r="E34" s="12" t="n"/>
      <c r="F34" s="13">
        <f>IF(OR(C34="",D34=""),"",ROUND((D34-C34)*24-N(E34)/60,2))</f>
        <v/>
      </c>
      <c r="G34" s="3" t="n"/>
      <c r="H34" s="14" t="n"/>
      <c r="I34" s="3" t="n"/>
    </row>
    <row r="35">
      <c r="A35" s="9">
        <f>IF(29&lt;=DAY(EOMONTH($B$4,0)),DATE(YEAR($B$4),MONTH($B$4),29),"")</f>
        <v/>
      </c>
      <c r="B35" s="10">
        <f>A35</f>
        <v/>
      </c>
      <c r="C35" s="11" t="n"/>
      <c r="D35" s="11" t="n"/>
      <c r="E35" s="12" t="n"/>
      <c r="F35" s="13">
        <f>IF(OR(C35="",D35=""),"",ROUND((D35-C35)*24-N(E35)/60,2))</f>
        <v/>
      </c>
      <c r="G35" s="3" t="n"/>
      <c r="H35" s="14" t="n"/>
      <c r="I35" s="3" t="n"/>
    </row>
    <row r="36">
      <c r="A36" s="9">
        <f>IF(30&lt;=DAY(EOMONTH($B$4,0)),DATE(YEAR($B$4),MONTH($B$4),30),"")</f>
        <v/>
      </c>
      <c r="B36" s="10">
        <f>A36</f>
        <v/>
      </c>
      <c r="C36" s="11" t="n"/>
      <c r="D36" s="11" t="n"/>
      <c r="E36" s="12" t="n"/>
      <c r="F36" s="13">
        <f>IF(OR(C36="",D36=""),"",ROUND((D36-C36)*24-N(E36)/60,2))</f>
        <v/>
      </c>
      <c r="G36" s="3" t="n"/>
      <c r="H36" s="14" t="n"/>
      <c r="I36" s="3" t="n"/>
    </row>
    <row r="37">
      <c r="A37" s="9">
        <f>IF(31&lt;=DAY(EOMONTH($B$4,0)),DATE(YEAR($B$4),MONTH($B$4),31),"")</f>
        <v/>
      </c>
      <c r="B37" s="10">
        <f>A37</f>
        <v/>
      </c>
      <c r="C37" s="11" t="n"/>
      <c r="D37" s="11" t="n"/>
      <c r="E37" s="12" t="n"/>
      <c r="F37" s="13">
        <f>IF(OR(C37="",D37=""),"",ROUND((D37-C37)*24-N(E37)/60,2))</f>
        <v/>
      </c>
      <c r="G37" s="3" t="n"/>
      <c r="H37" s="14" t="n"/>
      <c r="I37" s="3" t="n"/>
    </row>
    <row r="39">
      <c r="E39" s="15" t="inlineStr">
        <is>
          <t>Total des heures</t>
        </is>
      </c>
      <c r="F39" s="16">
        <f>SUM(F7:F37)</f>
        <v/>
      </c>
    </row>
    <row r="40">
      <c r="E40" s="15" t="inlineStr">
        <is>
          <t>Journées prestées</t>
        </is>
      </c>
      <c r="F40" s="17">
        <f>COUNT(F7:F37)</f>
        <v/>
      </c>
    </row>
    <row r="41">
      <c r="E41" s="15" t="inlineStr">
        <is>
          <t>Kilomètres</t>
        </is>
      </c>
      <c r="F41" s="18">
        <f>SUM(H7:H37)</f>
        <v/>
      </c>
    </row>
    <row r="43">
      <c r="A43" s="15" t="inlineStr">
        <is>
          <t>Signature de l'ouvrier</t>
        </is>
      </c>
      <c r="G43" s="15" t="inlineStr">
        <is>
          <t>Signature du responsable</t>
        </is>
      </c>
    </row>
    <row r="44">
      <c r="A44" s="19" t="n"/>
      <c r="G44" s="19" t="n"/>
    </row>
    <row r="45"/>
    <row r="46"/>
    <row r="48">
      <c r="A48" s="20" t="inlineStr">
        <is>
          <t>Modèle gratuit SKILDR · la même feuille en ligne, pour toute l’équipe, avec export pour le secrétariat social : skildr.be/outils/feuilles-de-temps</t>
        </is>
      </c>
    </row>
  </sheetData>
  <mergeCells count="7">
    <mergeCell ref="B3:D3"/>
    <mergeCell ref="A44:D46"/>
    <mergeCell ref="F4:I4"/>
    <mergeCell ref="G44:I46"/>
    <mergeCell ref="B4:D4"/>
    <mergeCell ref="G3:I3"/>
    <mergeCell ref="A48:I48"/>
  </mergeCells>
  <conditionalFormatting sqref="A7:I37">
    <cfRule type="expression" priority="1" dxfId="0">
      <formula>AND($A7&lt;&gt;"",WEEKDAY($A7,2)&gt;5)</formula>
    </cfRule>
  </conditionalFormatting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 d'emploi</t>
        </is>
      </c>
    </row>
    <row r="3" ht="32" customHeight="1">
      <c r="A3" s="21" t="inlineStr">
        <is>
          <t>Une feuille par ouvrier et par mois. Le mois se choisit dans la case B4 : les dates et les jours de la semaine se remplissent seuls, les week-ends apparaissent en gris.</t>
        </is>
      </c>
    </row>
    <row r="4" ht="32" customHeight="1">
      <c r="A4" s="21" t="inlineStr">
        <is>
          <t>Début et fin s'écrivent en heures et minutes (7:30, 16:00), la pause en minutes (30). La colonne Heures calcule fin − début − pause, en heures décimales (8,00 = 8 h ; 7,50 = 7 h 30).</t>
        </is>
      </c>
    </row>
    <row r="5" ht="32" customHeight="1">
      <c r="A5" s="21" t="inlineStr">
        <is>
          <t>En bas : le total des heures du mois, le nombre de journées prestées et les kilomètres, prêts à transmettre au secrétariat social.</t>
        </is>
      </c>
    </row>
    <row r="6" ht="32" customHeight="1">
      <c r="A6" s="21" t="inlineStr">
        <is>
          <t>Le chantier et les kilomètres servent à refacturer les déplacements et à suivre le temps passé par chantier.</t>
        </is>
      </c>
    </row>
    <row r="7" ht="32" customHeight="1">
      <c r="A7" s="21" t="inlineStr">
        <is>
          <t>En ligne, l'outil gratuit Feuilles de temps de SKILDR tient la même feuille pour toute l'équipe : journée normale en un toucher, absences reprises de l'outil Congés, validation du mois et export CSV. skildr.be/outils/feuilles-de-temps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2026-11-03T18:05:45Z</dcterms:created>
  <dcterms:modified xsi:type="dcterms:W3CDTF">2026-11-03T18:05:45Z</dcterms:modified>
</cp:coreProperties>
</file>